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Sheet1" sheetId="1" r:id="rId1"/>
  </sheets>
  <definedNames/>
  <calcPr fullCalcOnLoad="1"/>
</workbook>
</file>

<file path=xl/comments1.xml><?xml version="1.0" encoding="utf-8"?>
<comments xmlns="http://schemas.openxmlformats.org/spreadsheetml/2006/main">
  <authors>
    <author>leno</author>
  </authors>
  <commentList>
    <comment ref="A4" authorId="0">
      <text>
        <r>
          <t/>
        </r>
      </text>
    </comment>
  </commentList>
</comments>
</file>

<file path=xl/sharedStrings.xml><?xml version="1.0" encoding="utf-8"?>
<sst xmlns="http://schemas.openxmlformats.org/spreadsheetml/2006/main" count="246" uniqueCount="108">
  <si>
    <t>附件1：</t>
  </si>
  <si>
    <t xml:space="preserve">2023年度市区商贸流通业提质扩容和推动经济高质量发展专项资金第一批拟兑现企业明细表-自主申报
</t>
  </si>
  <si>
    <t>单位：万元</t>
  </si>
  <si>
    <t>序号</t>
  </si>
  <si>
    <t>所属区域</t>
  </si>
  <si>
    <r>
      <t>企业名称</t>
    </r>
    <r>
      <rPr>
        <b/>
        <sz val="12"/>
        <color indexed="8"/>
        <rFont val="宋体"/>
        <family val="0"/>
      </rPr>
      <t>/</t>
    </r>
    <r>
      <rPr>
        <b/>
        <sz val="12"/>
        <color indexed="8"/>
        <rFont val="宋体"/>
        <family val="0"/>
      </rPr>
      <t>姓名</t>
    </r>
  </si>
  <si>
    <t>统一社会信用代码</t>
  </si>
  <si>
    <t>企业类型</t>
  </si>
  <si>
    <t>打造有辨识度的消费活动品牌</t>
  </si>
  <si>
    <t>大力发展首店经济</t>
  </si>
  <si>
    <t>发展民生服务消费</t>
  </si>
  <si>
    <t>鼓励电商平台做大做强</t>
  </si>
  <si>
    <t>推进商贸流通体系建设</t>
  </si>
  <si>
    <t>合计</t>
  </si>
  <si>
    <t>亩产效益等级</t>
  </si>
  <si>
    <t>是否列入黑名单</t>
  </si>
  <si>
    <t>折合后补助金额合计</t>
  </si>
  <si>
    <t>其中：市财政</t>
  </si>
  <si>
    <t>区财政</t>
  </si>
  <si>
    <t>婺城区</t>
  </si>
  <si>
    <t>金华市朗爵文化活动策划有限公司</t>
  </si>
  <si>
    <t>91330702329990935M</t>
  </si>
  <si>
    <t>服务业</t>
  </si>
  <si>
    <t>-</t>
  </si>
  <si>
    <t>否</t>
  </si>
  <si>
    <t>金华文汇广告传媒有限公司</t>
  </si>
  <si>
    <t>91330702MA2E6877XR</t>
  </si>
  <si>
    <t>金华星族文化传媒有限公司</t>
  </si>
  <si>
    <t>91330702MA2JXPY37W</t>
  </si>
  <si>
    <t>金华颜值文化传播有限公司</t>
  </si>
  <si>
    <t>91330702MA28DBA02C</t>
  </si>
  <si>
    <t>金华和谐家政服务有限公司</t>
  </si>
  <si>
    <t>91330702MA2M1QL86C</t>
  </si>
  <si>
    <t>金华美飞生活服务有限公司</t>
  </si>
  <si>
    <t>91330701MA29PDLG5Y</t>
  </si>
  <si>
    <t>金华市番橙科技有限公司</t>
  </si>
  <si>
    <t>91330702MA2HQ67B9L</t>
  </si>
  <si>
    <t>金华市妈咪乐家政服务有限公司</t>
  </si>
  <si>
    <t>91330702060599051D</t>
  </si>
  <si>
    <t>金华市美鸿家政服务有限公司</t>
  </si>
  <si>
    <t>91330702MA2ECJYL9J</t>
  </si>
  <si>
    <t>金华市舒颜堂家政服务有限公司</t>
  </si>
  <si>
    <t>91330703MA8G4G4904</t>
  </si>
  <si>
    <t>金华市婺城区佳恒家政有限责任公司</t>
  </si>
  <si>
    <t>91330702MA2ECNMYXL</t>
  </si>
  <si>
    <t>金华市婺城区舒佳家政服务经营部</t>
  </si>
  <si>
    <t>92330702MA2GX9YA8R</t>
  </si>
  <si>
    <t>金华市婺城区浙邻帮家政服务部</t>
  </si>
  <si>
    <t>92330702MA8G62BN28</t>
  </si>
  <si>
    <t>金华市小安家政服务有限公司</t>
  </si>
  <si>
    <t>913307025816593124</t>
  </si>
  <si>
    <t>金华市雄鹰家政服务有限公司</t>
  </si>
  <si>
    <t>91330702MA2JY03J8P</t>
  </si>
  <si>
    <t>金华有爱有家家政服务有限公司</t>
  </si>
  <si>
    <t>91330702MA29RN9Q94</t>
  </si>
  <si>
    <t>金华市美晨商贸有限公司</t>
  </si>
  <si>
    <t>913307020583185056</t>
  </si>
  <si>
    <t>金华市海丰实业有限公司</t>
  </si>
  <si>
    <t>91330702569368213P</t>
  </si>
  <si>
    <t>工业</t>
  </si>
  <si>
    <t>B</t>
  </si>
  <si>
    <t>浙江窝里宅农业发展有限公司</t>
  </si>
  <si>
    <t>91330702062021069N</t>
  </si>
  <si>
    <t>金华市暖田农业有限公司</t>
  </si>
  <si>
    <t xml:space="preserve">913307020842529338
</t>
  </si>
  <si>
    <t>婺城区小计</t>
  </si>
  <si>
    <t>金义新区（金东区）</t>
  </si>
  <si>
    <t>金华万达广场商业管理有限公司</t>
  </si>
  <si>
    <t>91330703059554075W</t>
  </si>
  <si>
    <t>金华大堰河母婴服务有限公司</t>
  </si>
  <si>
    <t>91330703MA2E9K98XB</t>
  </si>
  <si>
    <t>金华市田野风家政服务有限公司</t>
  </si>
  <si>
    <t>913307036936393169</t>
  </si>
  <si>
    <t>金华市小丫家政服务有限公司</t>
  </si>
  <si>
    <t>91330701096595159U</t>
  </si>
  <si>
    <t>金华小桔灯清洁用品有限公司</t>
  </si>
  <si>
    <t>91330703MA2HWT0G04</t>
  </si>
  <si>
    <t>非工业</t>
  </si>
  <si>
    <t>金华好易智家信息技术有限公司</t>
  </si>
  <si>
    <t>91330703MA2EAYL55K</t>
  </si>
  <si>
    <t>金义新区小计</t>
  </si>
  <si>
    <t>开发区</t>
  </si>
  <si>
    <t>金华七天网络有限公司</t>
  </si>
  <si>
    <t>91330701781826867M</t>
  </si>
  <si>
    <t>金华市家电流通协会</t>
  </si>
  <si>
    <t>51330700344114319L</t>
  </si>
  <si>
    <t>金华市天悦商业管理有限公司</t>
  </si>
  <si>
    <t>91330701MA2MN9UF4W</t>
  </si>
  <si>
    <t>金华市婺城区金发佳苑巧云家政服务部</t>
  </si>
  <si>
    <t>92330701MA2FM41R2Y</t>
  </si>
  <si>
    <t>金华市婺城区金姐家政服务部</t>
  </si>
  <si>
    <t>92330701MA2FJKXK69</t>
  </si>
  <si>
    <t>金华市婺城区笑笑家政服务部</t>
  </si>
  <si>
    <t>92330701MA7C1XG596</t>
  </si>
  <si>
    <t>金华市晓凤家政有限公司</t>
  </si>
  <si>
    <t>91330701551752540P</t>
  </si>
  <si>
    <t>金华市易蓓家政服务有限责任公司</t>
  </si>
  <si>
    <t>91330701MA2JYH1L8T</t>
  </si>
  <si>
    <t>金华微乐电子商务有限公司</t>
  </si>
  <si>
    <t>91330701313522512U</t>
  </si>
  <si>
    <t>浙江绿源信息科技有限公司</t>
  </si>
  <si>
    <t>91330701343988161H</t>
  </si>
  <si>
    <t>开发区小计</t>
  </si>
  <si>
    <t>双龙风景旅游区</t>
  </si>
  <si>
    <t>金华市汽车流通行业协会</t>
  </si>
  <si>
    <t>51330700781829443U</t>
  </si>
  <si>
    <t>/</t>
  </si>
  <si>
    <t>双龙风景旅游区小计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</si>
</sst>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b/>
      <sz val="18"/>
      <color indexed="8"/>
      <name val="宋体"/>
      <family val="0"/>
    </font>
    <font>
      <sz val="11"/>
      <color indexed="8"/>
      <name val="宋体"/>
      <family val="0"/>
    </font>
    <font>
      <b/>
      <sz val="12"/>
      <name val="宋体"/>
      <family val="0"/>
    </font>
    <font>
      <sz val="12"/>
      <color indexed="8"/>
      <name val="Times New Roman"/>
      <family val="1"/>
    </font>
    <font>
      <b/>
      <sz val="12"/>
      <color indexed="8"/>
      <name val="宋体"/>
      <family val="0"/>
    </font>
    <font>
      <b/>
      <sz val="11"/>
      <color indexed="9"/>
      <name val="宋体"/>
      <family val="0"/>
    </font>
    <font>
      <i/>
      <sz val="11"/>
      <color indexed="23"/>
      <name val="宋体"/>
      <family val="0"/>
    </font>
    <font>
      <b/>
      <sz val="11"/>
      <color indexed="54"/>
      <name val="宋体"/>
      <family val="0"/>
    </font>
    <font>
      <sz val="11"/>
      <color indexed="16"/>
      <name val="宋体"/>
      <family val="0"/>
    </font>
    <font>
      <sz val="11"/>
      <color indexed="53"/>
      <name val="宋体"/>
      <family val="0"/>
    </font>
    <font>
      <sz val="11"/>
      <color indexed="9"/>
      <name val="宋体"/>
      <family val="0"/>
    </font>
    <font>
      <b/>
      <sz val="15"/>
      <color indexed="54"/>
      <name val="宋体"/>
      <family val="0"/>
    </font>
    <font>
      <b/>
      <sz val="11"/>
      <color indexed="63"/>
      <name val="宋体"/>
      <family val="0"/>
    </font>
    <font>
      <sz val="11"/>
      <color indexed="10"/>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u val="single"/>
      <sz val="11"/>
      <color indexed="12"/>
      <name val="宋体"/>
      <family val="0"/>
    </font>
    <font>
      <b/>
      <sz val="11"/>
      <color indexed="53"/>
      <name val="宋体"/>
      <family val="0"/>
    </font>
    <font>
      <b/>
      <sz val="18"/>
      <color indexed="54"/>
      <name val="宋体"/>
      <family val="0"/>
    </font>
    <font>
      <u val="single"/>
      <sz val="11"/>
      <color indexed="20"/>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宋体"/>
      <family val="0"/>
    </font>
    <font>
      <sz val="11"/>
      <color theme="1"/>
      <name val="宋体"/>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5">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pplyProtection="1">
      <alignment horizontal="center" vertical="center" shrinkToFit="1"/>
      <protection locked="0"/>
    </xf>
    <xf numFmtId="0" fontId="0" fillId="0" borderId="9" xfId="0" applyFont="1" applyFill="1" applyBorder="1" applyAlignment="1" applyProtection="1">
      <alignment vertical="center" shrinkToFit="1"/>
      <protection locked="0"/>
    </xf>
    <xf numFmtId="0" fontId="4" fillId="0" borderId="10" xfId="0" applyNumberFormat="1" applyFont="1" applyFill="1" applyBorder="1" applyAlignment="1" applyProtection="1">
      <alignment horizontal="center" vertical="center" wrapText="1"/>
      <protection/>
    </xf>
    <xf numFmtId="176"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xf>
    <xf numFmtId="176" fontId="3" fillId="33" borderId="9" xfId="0" applyNumberFormat="1" applyFont="1" applyFill="1" applyBorder="1" applyAlignment="1">
      <alignment horizontal="center" vertical="center"/>
    </xf>
    <xf numFmtId="0" fontId="0" fillId="0" borderId="9" xfId="0" applyFont="1" applyFill="1" applyBorder="1" applyAlignment="1" applyProtection="1">
      <alignment vertical="center" wrapText="1" shrinkToFit="1"/>
      <protection locked="0"/>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5" fillId="0" borderId="10" xfId="0" applyNumberFormat="1" applyFont="1" applyFill="1" applyBorder="1" applyAlignment="1" applyProtection="1">
      <alignment horizontal="center" vertical="center" wrapText="1"/>
      <protection/>
    </xf>
    <xf numFmtId="0" fontId="45" fillId="0" borderId="0" xfId="0" applyFont="1" applyFill="1" applyBorder="1" applyAlignment="1">
      <alignment horizontal="right" vertical="center"/>
    </xf>
    <xf numFmtId="176" fontId="3" fillId="0" borderId="9" xfId="0" applyNumberFormat="1" applyFont="1" applyFill="1" applyBorder="1" applyAlignment="1">
      <alignment horizontal="center" vertical="center" wrapText="1"/>
    </xf>
    <xf numFmtId="0" fontId="0" fillId="0" borderId="9" xfId="0" applyFont="1" applyFill="1" applyBorder="1" applyAlignment="1" applyProtection="1" quotePrefix="1">
      <alignment vertical="center" shrinkToFi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P46"/>
  <sheetViews>
    <sheetView tabSelected="1" zoomScale="90" zoomScaleNormal="90" zoomScaleSheetLayoutView="100" workbookViewId="0" topLeftCell="A1">
      <selection activeCell="A2" sqref="A2:P2"/>
    </sheetView>
  </sheetViews>
  <sheetFormatPr defaultColWidth="9.00390625" defaultRowHeight="14.25"/>
  <cols>
    <col min="2" max="2" width="14.75390625" style="2" customWidth="1"/>
    <col min="3" max="3" width="41.625" style="0" customWidth="1"/>
    <col min="4" max="5" width="21.75390625" style="0" customWidth="1"/>
    <col min="6" max="6" width="9.25390625" style="0" bestFit="1" customWidth="1"/>
    <col min="10" max="11" width="9.25390625" style="0" bestFit="1" customWidth="1"/>
    <col min="14" max="16" width="10.50390625" style="0" bestFit="1" customWidth="1"/>
  </cols>
  <sheetData>
    <row r="1" ht="14.25">
      <c r="A1" t="s">
        <v>0</v>
      </c>
    </row>
    <row r="2" spans="1:16" ht="22.5">
      <c r="A2" s="3" t="s">
        <v>1</v>
      </c>
      <c r="B2" s="4"/>
      <c r="C2" s="4"/>
      <c r="D2" s="4"/>
      <c r="E2" s="4"/>
      <c r="F2" s="4"/>
      <c r="G2" s="4"/>
      <c r="H2" s="4"/>
      <c r="I2" s="4"/>
      <c r="J2" s="4"/>
      <c r="K2" s="4"/>
      <c r="L2" s="4"/>
      <c r="M2" s="4"/>
      <c r="N2" s="4"/>
      <c r="O2" s="4"/>
      <c r="P2" s="4"/>
    </row>
    <row r="3" spans="1:16" ht="14.25">
      <c r="A3" s="5"/>
      <c r="B3" s="5"/>
      <c r="C3" s="5"/>
      <c r="D3" s="5"/>
      <c r="E3" s="5"/>
      <c r="F3" s="5"/>
      <c r="G3" s="5"/>
      <c r="H3" s="5"/>
      <c r="I3" s="5"/>
      <c r="J3" s="5"/>
      <c r="K3" s="5"/>
      <c r="L3" s="5"/>
      <c r="M3" s="5"/>
      <c r="N3" s="5"/>
      <c r="O3" s="22" t="s">
        <v>2</v>
      </c>
      <c r="P3" s="22"/>
    </row>
    <row r="4" spans="1:16" ht="57">
      <c r="A4" s="6" t="s">
        <v>3</v>
      </c>
      <c r="B4" s="6" t="s">
        <v>4</v>
      </c>
      <c r="C4" s="6" t="s">
        <v>5</v>
      </c>
      <c r="D4" s="6" t="s">
        <v>6</v>
      </c>
      <c r="E4" s="6" t="s">
        <v>7</v>
      </c>
      <c r="F4" s="6" t="s">
        <v>8</v>
      </c>
      <c r="G4" s="6" t="s">
        <v>9</v>
      </c>
      <c r="H4" s="6" t="s">
        <v>10</v>
      </c>
      <c r="I4" s="6" t="s">
        <v>11</v>
      </c>
      <c r="J4" s="6" t="s">
        <v>12</v>
      </c>
      <c r="K4" s="6" t="s">
        <v>13</v>
      </c>
      <c r="L4" s="6" t="s">
        <v>14</v>
      </c>
      <c r="M4" s="6" t="s">
        <v>15</v>
      </c>
      <c r="N4" s="6" t="s">
        <v>16</v>
      </c>
      <c r="O4" s="6" t="s">
        <v>17</v>
      </c>
      <c r="P4" s="6" t="s">
        <v>18</v>
      </c>
    </row>
    <row r="5" spans="1:16" ht="22.5" customHeight="1">
      <c r="A5" s="7" t="s">
        <v>13</v>
      </c>
      <c r="B5" s="7"/>
      <c r="C5" s="7"/>
      <c r="D5" s="7"/>
      <c r="E5" s="7"/>
      <c r="F5" s="8">
        <f>F26+F33+F44+F46</f>
        <v>180</v>
      </c>
      <c r="G5" s="8">
        <f aca="true" t="shared" si="0" ref="G5:P5">G26+G33+G44+G46</f>
        <v>270</v>
      </c>
      <c r="H5" s="8">
        <f t="shared" si="0"/>
        <v>21.069999999999972</v>
      </c>
      <c r="I5" s="8">
        <f t="shared" si="0"/>
        <v>310</v>
      </c>
      <c r="J5" s="8">
        <f t="shared" si="0"/>
        <v>59.06</v>
      </c>
      <c r="K5" s="8">
        <f t="shared" si="0"/>
        <v>840.1300000000001</v>
      </c>
      <c r="L5" s="8">
        <f t="shared" si="0"/>
        <v>0</v>
      </c>
      <c r="M5" s="8">
        <f t="shared" si="0"/>
        <v>0</v>
      </c>
      <c r="N5" s="8">
        <f t="shared" si="0"/>
        <v>840.1300000000001</v>
      </c>
      <c r="O5" s="8">
        <f t="shared" si="0"/>
        <v>405.1</v>
      </c>
      <c r="P5" s="8">
        <f t="shared" si="0"/>
        <v>435.03</v>
      </c>
    </row>
    <row r="6" spans="1:16" ht="22.5" customHeight="1">
      <c r="A6" s="9">
        <v>1</v>
      </c>
      <c r="B6" s="10" t="s">
        <v>19</v>
      </c>
      <c r="C6" s="11" t="s">
        <v>20</v>
      </c>
      <c r="D6" s="11" t="s">
        <v>21</v>
      </c>
      <c r="E6" s="12" t="s">
        <v>22</v>
      </c>
      <c r="F6" s="13">
        <v>15</v>
      </c>
      <c r="G6" s="13"/>
      <c r="H6" s="13"/>
      <c r="I6" s="13"/>
      <c r="J6" s="13"/>
      <c r="K6" s="23">
        <f>F6+G6+H6+I6+J6</f>
        <v>15</v>
      </c>
      <c r="L6" s="9" t="s">
        <v>23</v>
      </c>
      <c r="M6" s="9" t="s">
        <v>24</v>
      </c>
      <c r="N6" s="13">
        <f>K6</f>
        <v>15</v>
      </c>
      <c r="O6" s="13">
        <f>ROUND(N6*0.5,2)</f>
        <v>7.5</v>
      </c>
      <c r="P6" s="13">
        <f>N6-O6</f>
        <v>7.5</v>
      </c>
    </row>
    <row r="7" spans="1:16" ht="22.5" customHeight="1">
      <c r="A7" s="9">
        <v>2</v>
      </c>
      <c r="B7" s="10" t="s">
        <v>19</v>
      </c>
      <c r="C7" s="11" t="s">
        <v>25</v>
      </c>
      <c r="D7" s="11" t="s">
        <v>26</v>
      </c>
      <c r="E7" s="12" t="s">
        <v>22</v>
      </c>
      <c r="F7" s="13">
        <v>30</v>
      </c>
      <c r="G7" s="13"/>
      <c r="H7" s="13"/>
      <c r="I7" s="13"/>
      <c r="J7" s="13"/>
      <c r="K7" s="23">
        <f aca="true" t="shared" si="1" ref="K7:K25">F7+G7+H7+I7+J7</f>
        <v>30</v>
      </c>
      <c r="L7" s="9" t="s">
        <v>23</v>
      </c>
      <c r="M7" s="9" t="s">
        <v>24</v>
      </c>
      <c r="N7" s="13">
        <f aca="true" t="shared" si="2" ref="N7:N25">K7</f>
        <v>30</v>
      </c>
      <c r="O7" s="13">
        <f aca="true" t="shared" si="3" ref="O7:O25">ROUND(N7*0.5,2)</f>
        <v>15</v>
      </c>
      <c r="P7" s="13">
        <f aca="true" t="shared" si="4" ref="P7:P25">N7-O7</f>
        <v>15</v>
      </c>
    </row>
    <row r="8" spans="1:16" ht="22.5" customHeight="1">
      <c r="A8" s="9">
        <v>3</v>
      </c>
      <c r="B8" s="10" t="s">
        <v>19</v>
      </c>
      <c r="C8" s="11" t="s">
        <v>27</v>
      </c>
      <c r="D8" s="11" t="s">
        <v>28</v>
      </c>
      <c r="E8" s="12" t="s">
        <v>22</v>
      </c>
      <c r="F8" s="13">
        <v>15</v>
      </c>
      <c r="G8" s="13"/>
      <c r="H8" s="13"/>
      <c r="I8" s="13"/>
      <c r="J8" s="13"/>
      <c r="K8" s="23">
        <f t="shared" si="1"/>
        <v>15</v>
      </c>
      <c r="L8" s="9" t="s">
        <v>23</v>
      </c>
      <c r="M8" s="9" t="s">
        <v>24</v>
      </c>
      <c r="N8" s="13">
        <f t="shared" si="2"/>
        <v>15</v>
      </c>
      <c r="O8" s="13">
        <f t="shared" si="3"/>
        <v>7.5</v>
      </c>
      <c r="P8" s="13">
        <f t="shared" si="4"/>
        <v>7.5</v>
      </c>
    </row>
    <row r="9" spans="1:16" ht="22.5" customHeight="1">
      <c r="A9" s="9">
        <v>4</v>
      </c>
      <c r="B9" s="10" t="s">
        <v>19</v>
      </c>
      <c r="C9" s="11" t="s">
        <v>29</v>
      </c>
      <c r="D9" s="11" t="s">
        <v>30</v>
      </c>
      <c r="E9" s="12" t="s">
        <v>22</v>
      </c>
      <c r="F9" s="13">
        <v>15</v>
      </c>
      <c r="G9" s="13"/>
      <c r="H9" s="13"/>
      <c r="I9" s="13"/>
      <c r="J9" s="13"/>
      <c r="K9" s="23">
        <f t="shared" si="1"/>
        <v>15</v>
      </c>
      <c r="L9" s="9" t="s">
        <v>23</v>
      </c>
      <c r="M9" s="9" t="s">
        <v>24</v>
      </c>
      <c r="N9" s="13">
        <f t="shared" si="2"/>
        <v>15</v>
      </c>
      <c r="O9" s="13">
        <f t="shared" si="3"/>
        <v>7.5</v>
      </c>
      <c r="P9" s="13">
        <f t="shared" si="4"/>
        <v>7.5</v>
      </c>
    </row>
    <row r="10" spans="1:16" ht="22.5" customHeight="1">
      <c r="A10" s="9">
        <v>5</v>
      </c>
      <c r="B10" s="10" t="s">
        <v>19</v>
      </c>
      <c r="C10" s="11" t="s">
        <v>31</v>
      </c>
      <c r="D10" s="11" t="s">
        <v>32</v>
      </c>
      <c r="E10" s="12" t="s">
        <v>22</v>
      </c>
      <c r="F10" s="13"/>
      <c r="G10" s="13"/>
      <c r="H10" s="13">
        <v>0.78</v>
      </c>
      <c r="I10" s="13"/>
      <c r="J10" s="13"/>
      <c r="K10" s="23">
        <f t="shared" si="1"/>
        <v>0.78</v>
      </c>
      <c r="L10" s="9" t="s">
        <v>23</v>
      </c>
      <c r="M10" s="9" t="s">
        <v>24</v>
      </c>
      <c r="N10" s="13">
        <f t="shared" si="2"/>
        <v>0.78</v>
      </c>
      <c r="O10" s="13">
        <f t="shared" si="3"/>
        <v>0.39</v>
      </c>
      <c r="P10" s="13">
        <f t="shared" si="4"/>
        <v>0.39</v>
      </c>
    </row>
    <row r="11" spans="1:16" ht="22.5" customHeight="1">
      <c r="A11" s="9">
        <v>6</v>
      </c>
      <c r="B11" s="10" t="s">
        <v>19</v>
      </c>
      <c r="C11" s="11" t="s">
        <v>33</v>
      </c>
      <c r="D11" s="11" t="s">
        <v>34</v>
      </c>
      <c r="E11" s="12" t="s">
        <v>22</v>
      </c>
      <c r="F11" s="13"/>
      <c r="G11" s="13"/>
      <c r="H11" s="13">
        <v>1.02</v>
      </c>
      <c r="I11" s="13"/>
      <c r="J11" s="13"/>
      <c r="K11" s="23">
        <f t="shared" si="1"/>
        <v>1.02</v>
      </c>
      <c r="L11" s="9" t="s">
        <v>23</v>
      </c>
      <c r="M11" s="9" t="s">
        <v>24</v>
      </c>
      <c r="N11" s="13">
        <f t="shared" si="2"/>
        <v>1.02</v>
      </c>
      <c r="O11" s="13">
        <f t="shared" si="3"/>
        <v>0.51</v>
      </c>
      <c r="P11" s="13">
        <f t="shared" si="4"/>
        <v>0.51</v>
      </c>
    </row>
    <row r="12" spans="1:16" ht="22.5" customHeight="1">
      <c r="A12" s="9">
        <v>7</v>
      </c>
      <c r="B12" s="10" t="s">
        <v>19</v>
      </c>
      <c r="C12" s="11" t="s">
        <v>35</v>
      </c>
      <c r="D12" s="11" t="s">
        <v>36</v>
      </c>
      <c r="E12" s="12" t="s">
        <v>22</v>
      </c>
      <c r="F12" s="13"/>
      <c r="G12" s="13"/>
      <c r="H12" s="13">
        <v>0.930000000000001</v>
      </c>
      <c r="I12" s="13"/>
      <c r="J12" s="13"/>
      <c r="K12" s="23">
        <f t="shared" si="1"/>
        <v>0.930000000000001</v>
      </c>
      <c r="L12" s="9" t="s">
        <v>23</v>
      </c>
      <c r="M12" s="9" t="s">
        <v>24</v>
      </c>
      <c r="N12" s="13">
        <f t="shared" si="2"/>
        <v>0.930000000000001</v>
      </c>
      <c r="O12" s="13">
        <f t="shared" si="3"/>
        <v>0.47</v>
      </c>
      <c r="P12" s="13">
        <f t="shared" si="4"/>
        <v>0.4600000000000011</v>
      </c>
    </row>
    <row r="13" spans="1:16" ht="22.5" customHeight="1">
      <c r="A13" s="9">
        <v>8</v>
      </c>
      <c r="B13" s="10" t="s">
        <v>19</v>
      </c>
      <c r="C13" s="11" t="s">
        <v>37</v>
      </c>
      <c r="D13" s="11" t="s">
        <v>38</v>
      </c>
      <c r="E13" s="12" t="s">
        <v>22</v>
      </c>
      <c r="F13" s="13"/>
      <c r="G13" s="13"/>
      <c r="H13" s="13">
        <v>2.4</v>
      </c>
      <c r="I13" s="13"/>
      <c r="J13" s="13"/>
      <c r="K13" s="23">
        <f t="shared" si="1"/>
        <v>2.4</v>
      </c>
      <c r="L13" s="9" t="s">
        <v>23</v>
      </c>
      <c r="M13" s="9" t="s">
        <v>24</v>
      </c>
      <c r="N13" s="13">
        <f t="shared" si="2"/>
        <v>2.4</v>
      </c>
      <c r="O13" s="13">
        <f t="shared" si="3"/>
        <v>1.2</v>
      </c>
      <c r="P13" s="13">
        <f t="shared" si="4"/>
        <v>1.2</v>
      </c>
    </row>
    <row r="14" spans="1:16" ht="22.5" customHeight="1">
      <c r="A14" s="9">
        <v>9</v>
      </c>
      <c r="B14" s="10" t="s">
        <v>19</v>
      </c>
      <c r="C14" s="11" t="s">
        <v>39</v>
      </c>
      <c r="D14" s="11" t="s">
        <v>40</v>
      </c>
      <c r="E14" s="12" t="s">
        <v>22</v>
      </c>
      <c r="F14" s="13"/>
      <c r="G14" s="13"/>
      <c r="H14" s="13">
        <v>0.54</v>
      </c>
      <c r="I14" s="13"/>
      <c r="J14" s="13"/>
      <c r="K14" s="23">
        <f t="shared" si="1"/>
        <v>0.54</v>
      </c>
      <c r="L14" s="9" t="s">
        <v>23</v>
      </c>
      <c r="M14" s="9" t="s">
        <v>24</v>
      </c>
      <c r="N14" s="13">
        <f t="shared" si="2"/>
        <v>0.54</v>
      </c>
      <c r="O14" s="13">
        <f t="shared" si="3"/>
        <v>0.27</v>
      </c>
      <c r="P14" s="13">
        <f t="shared" si="4"/>
        <v>0.27</v>
      </c>
    </row>
    <row r="15" spans="1:16" ht="22.5" customHeight="1">
      <c r="A15" s="9">
        <v>10</v>
      </c>
      <c r="B15" s="10" t="s">
        <v>19</v>
      </c>
      <c r="C15" s="11" t="s">
        <v>41</v>
      </c>
      <c r="D15" s="11" t="s">
        <v>42</v>
      </c>
      <c r="E15" s="12" t="s">
        <v>22</v>
      </c>
      <c r="F15" s="13"/>
      <c r="G15" s="13"/>
      <c r="H15" s="13">
        <v>0.12</v>
      </c>
      <c r="I15" s="13"/>
      <c r="J15" s="13"/>
      <c r="K15" s="23">
        <f t="shared" si="1"/>
        <v>0.12</v>
      </c>
      <c r="L15" s="9" t="s">
        <v>23</v>
      </c>
      <c r="M15" s="9" t="s">
        <v>24</v>
      </c>
      <c r="N15" s="13">
        <f t="shared" si="2"/>
        <v>0.12</v>
      </c>
      <c r="O15" s="13">
        <f t="shared" si="3"/>
        <v>0.06</v>
      </c>
      <c r="P15" s="13">
        <f t="shared" si="4"/>
        <v>0.06</v>
      </c>
    </row>
    <row r="16" spans="1:16" ht="22.5" customHeight="1">
      <c r="A16" s="9">
        <v>11</v>
      </c>
      <c r="B16" s="10" t="s">
        <v>19</v>
      </c>
      <c r="C16" s="11" t="s">
        <v>43</v>
      </c>
      <c r="D16" s="11" t="s">
        <v>44</v>
      </c>
      <c r="E16" s="12" t="s">
        <v>22</v>
      </c>
      <c r="F16" s="13"/>
      <c r="G16" s="13"/>
      <c r="H16" s="13">
        <v>0.870000000000001</v>
      </c>
      <c r="I16" s="13"/>
      <c r="J16" s="13"/>
      <c r="K16" s="23">
        <f t="shared" si="1"/>
        <v>0.870000000000001</v>
      </c>
      <c r="L16" s="9" t="s">
        <v>23</v>
      </c>
      <c r="M16" s="9" t="s">
        <v>24</v>
      </c>
      <c r="N16" s="13">
        <f t="shared" si="2"/>
        <v>0.870000000000001</v>
      </c>
      <c r="O16" s="13">
        <f t="shared" si="3"/>
        <v>0.44</v>
      </c>
      <c r="P16" s="13">
        <f t="shared" si="4"/>
        <v>0.430000000000001</v>
      </c>
    </row>
    <row r="17" spans="1:16" ht="22.5" customHeight="1">
      <c r="A17" s="9">
        <v>12</v>
      </c>
      <c r="B17" s="10" t="s">
        <v>19</v>
      </c>
      <c r="C17" s="11" t="s">
        <v>45</v>
      </c>
      <c r="D17" s="11" t="s">
        <v>46</v>
      </c>
      <c r="E17" s="12" t="s">
        <v>22</v>
      </c>
      <c r="F17" s="13"/>
      <c r="G17" s="13"/>
      <c r="H17" s="13">
        <v>0.33</v>
      </c>
      <c r="I17" s="13"/>
      <c r="J17" s="13"/>
      <c r="K17" s="23">
        <f t="shared" si="1"/>
        <v>0.33</v>
      </c>
      <c r="L17" s="9" t="s">
        <v>23</v>
      </c>
      <c r="M17" s="9" t="s">
        <v>24</v>
      </c>
      <c r="N17" s="13">
        <f t="shared" si="2"/>
        <v>0.33</v>
      </c>
      <c r="O17" s="13">
        <f t="shared" si="3"/>
        <v>0.17</v>
      </c>
      <c r="P17" s="13">
        <f t="shared" si="4"/>
        <v>0.16</v>
      </c>
    </row>
    <row r="18" spans="1:16" ht="22.5" customHeight="1">
      <c r="A18" s="9">
        <v>13</v>
      </c>
      <c r="B18" s="10" t="s">
        <v>19</v>
      </c>
      <c r="C18" s="11" t="s">
        <v>47</v>
      </c>
      <c r="D18" s="11" t="s">
        <v>48</v>
      </c>
      <c r="E18" s="12" t="s">
        <v>22</v>
      </c>
      <c r="F18" s="13"/>
      <c r="G18" s="13"/>
      <c r="H18" s="13">
        <v>0.03</v>
      </c>
      <c r="I18" s="13"/>
      <c r="J18" s="13"/>
      <c r="K18" s="23">
        <f t="shared" si="1"/>
        <v>0.03</v>
      </c>
      <c r="L18" s="9" t="s">
        <v>23</v>
      </c>
      <c r="M18" s="9" t="s">
        <v>24</v>
      </c>
      <c r="N18" s="13">
        <f t="shared" si="2"/>
        <v>0.03</v>
      </c>
      <c r="O18" s="13">
        <f t="shared" si="3"/>
        <v>0.02</v>
      </c>
      <c r="P18" s="13">
        <f t="shared" si="4"/>
        <v>0.009999999999999998</v>
      </c>
    </row>
    <row r="19" spans="1:16" ht="22.5" customHeight="1">
      <c r="A19" s="9">
        <v>14</v>
      </c>
      <c r="B19" s="10" t="s">
        <v>19</v>
      </c>
      <c r="C19" s="11" t="s">
        <v>49</v>
      </c>
      <c r="D19" s="11" t="s">
        <v>50</v>
      </c>
      <c r="E19" s="12" t="s">
        <v>22</v>
      </c>
      <c r="F19" s="13"/>
      <c r="G19" s="13"/>
      <c r="H19" s="13">
        <v>0.03</v>
      </c>
      <c r="I19" s="13"/>
      <c r="J19" s="13"/>
      <c r="K19" s="23">
        <f t="shared" si="1"/>
        <v>0.03</v>
      </c>
      <c r="L19" s="9" t="s">
        <v>23</v>
      </c>
      <c r="M19" s="9" t="s">
        <v>24</v>
      </c>
      <c r="N19" s="13">
        <f t="shared" si="2"/>
        <v>0.03</v>
      </c>
      <c r="O19" s="13">
        <f t="shared" si="3"/>
        <v>0.02</v>
      </c>
      <c r="P19" s="13">
        <f t="shared" si="4"/>
        <v>0.009999999999999998</v>
      </c>
    </row>
    <row r="20" spans="1:16" ht="22.5" customHeight="1">
      <c r="A20" s="9">
        <v>15</v>
      </c>
      <c r="B20" s="10" t="s">
        <v>19</v>
      </c>
      <c r="C20" s="11" t="s">
        <v>51</v>
      </c>
      <c r="D20" s="11" t="s">
        <v>52</v>
      </c>
      <c r="E20" s="12" t="s">
        <v>22</v>
      </c>
      <c r="F20" s="13"/>
      <c r="G20" s="14"/>
      <c r="H20" s="14">
        <v>1.26</v>
      </c>
      <c r="I20" s="14"/>
      <c r="J20" s="14"/>
      <c r="K20" s="23">
        <f t="shared" si="1"/>
        <v>1.26</v>
      </c>
      <c r="L20" s="9" t="s">
        <v>23</v>
      </c>
      <c r="M20" s="9" t="s">
        <v>24</v>
      </c>
      <c r="N20" s="13">
        <f t="shared" si="2"/>
        <v>1.26</v>
      </c>
      <c r="O20" s="13">
        <f t="shared" si="3"/>
        <v>0.63</v>
      </c>
      <c r="P20" s="13">
        <f t="shared" si="4"/>
        <v>0.63</v>
      </c>
    </row>
    <row r="21" spans="1:16" ht="22.5" customHeight="1">
      <c r="A21" s="9">
        <v>16</v>
      </c>
      <c r="B21" s="10" t="s">
        <v>19</v>
      </c>
      <c r="C21" s="11" t="s">
        <v>53</v>
      </c>
      <c r="D21" s="24" t="s">
        <v>54</v>
      </c>
      <c r="E21" s="12" t="s">
        <v>22</v>
      </c>
      <c r="F21" s="13"/>
      <c r="G21" s="14"/>
      <c r="H21" s="14">
        <v>3.83999999999999</v>
      </c>
      <c r="I21" s="14"/>
      <c r="J21" s="14"/>
      <c r="K21" s="23">
        <f t="shared" si="1"/>
        <v>3.83999999999999</v>
      </c>
      <c r="L21" s="9" t="s">
        <v>23</v>
      </c>
      <c r="M21" s="9" t="s">
        <v>24</v>
      </c>
      <c r="N21" s="13">
        <f t="shared" si="2"/>
        <v>3.83999999999999</v>
      </c>
      <c r="O21" s="13">
        <f t="shared" si="3"/>
        <v>1.92</v>
      </c>
      <c r="P21" s="13">
        <f t="shared" si="4"/>
        <v>1.9199999999999902</v>
      </c>
    </row>
    <row r="22" spans="1:16" ht="22.5" customHeight="1">
      <c r="A22" s="9">
        <v>17</v>
      </c>
      <c r="B22" s="10" t="s">
        <v>19</v>
      </c>
      <c r="C22" s="11" t="s">
        <v>55</v>
      </c>
      <c r="D22" s="11" t="s">
        <v>56</v>
      </c>
      <c r="E22" s="12" t="s">
        <v>22</v>
      </c>
      <c r="F22" s="13"/>
      <c r="G22" s="14"/>
      <c r="H22" s="14"/>
      <c r="I22" s="14">
        <v>100</v>
      </c>
      <c r="J22" s="14"/>
      <c r="K22" s="23">
        <f t="shared" si="1"/>
        <v>100</v>
      </c>
      <c r="L22" s="9" t="s">
        <v>23</v>
      </c>
      <c r="M22" s="9" t="s">
        <v>24</v>
      </c>
      <c r="N22" s="13">
        <f t="shared" si="2"/>
        <v>100</v>
      </c>
      <c r="O22" s="13">
        <f t="shared" si="3"/>
        <v>50</v>
      </c>
      <c r="P22" s="13">
        <f t="shared" si="4"/>
        <v>50</v>
      </c>
    </row>
    <row r="23" spans="1:16" s="1" customFormat="1" ht="22.5" customHeight="1">
      <c r="A23" s="9">
        <v>18</v>
      </c>
      <c r="B23" s="10" t="s">
        <v>19</v>
      </c>
      <c r="C23" s="11" t="s">
        <v>57</v>
      </c>
      <c r="D23" s="11" t="s">
        <v>58</v>
      </c>
      <c r="E23" s="12" t="s">
        <v>59</v>
      </c>
      <c r="F23" s="13"/>
      <c r="G23" s="14"/>
      <c r="H23" s="14"/>
      <c r="I23" s="14">
        <v>0</v>
      </c>
      <c r="J23" s="14"/>
      <c r="K23" s="23">
        <f t="shared" si="1"/>
        <v>0</v>
      </c>
      <c r="L23" s="9" t="s">
        <v>60</v>
      </c>
      <c r="M23" s="9" t="s">
        <v>24</v>
      </c>
      <c r="N23" s="13">
        <f t="shared" si="2"/>
        <v>0</v>
      </c>
      <c r="O23" s="13">
        <f t="shared" si="3"/>
        <v>0</v>
      </c>
      <c r="P23" s="13">
        <f t="shared" si="4"/>
        <v>0</v>
      </c>
    </row>
    <row r="24" spans="1:16" s="1" customFormat="1" ht="22.5" customHeight="1">
      <c r="A24" s="9">
        <v>19</v>
      </c>
      <c r="B24" s="10" t="s">
        <v>19</v>
      </c>
      <c r="C24" s="11" t="s">
        <v>61</v>
      </c>
      <c r="D24" s="11" t="s">
        <v>62</v>
      </c>
      <c r="E24" s="12" t="s">
        <v>22</v>
      </c>
      <c r="F24" s="13"/>
      <c r="G24" s="14"/>
      <c r="H24" s="14"/>
      <c r="I24" s="13"/>
      <c r="J24" s="14">
        <v>9.06</v>
      </c>
      <c r="K24" s="23">
        <f t="shared" si="1"/>
        <v>9.06</v>
      </c>
      <c r="L24" s="9" t="s">
        <v>23</v>
      </c>
      <c r="M24" s="9" t="s">
        <v>24</v>
      </c>
      <c r="N24" s="13">
        <f t="shared" si="2"/>
        <v>9.06</v>
      </c>
      <c r="O24" s="13">
        <f t="shared" si="3"/>
        <v>4.53</v>
      </c>
      <c r="P24" s="13">
        <f t="shared" si="4"/>
        <v>4.53</v>
      </c>
    </row>
    <row r="25" spans="1:16" ht="22.5" customHeight="1">
      <c r="A25" s="9">
        <v>20</v>
      </c>
      <c r="B25" s="10" t="s">
        <v>19</v>
      </c>
      <c r="C25" s="11" t="s">
        <v>63</v>
      </c>
      <c r="D25" s="11" t="s">
        <v>64</v>
      </c>
      <c r="E25" s="12" t="s">
        <v>22</v>
      </c>
      <c r="F25" s="13"/>
      <c r="G25" s="14"/>
      <c r="H25" s="14"/>
      <c r="I25" s="13"/>
      <c r="J25" s="14">
        <v>50</v>
      </c>
      <c r="K25" s="23">
        <f t="shared" si="1"/>
        <v>50</v>
      </c>
      <c r="L25" s="9" t="s">
        <v>23</v>
      </c>
      <c r="M25" s="9" t="s">
        <v>24</v>
      </c>
      <c r="N25" s="13">
        <f t="shared" si="2"/>
        <v>50</v>
      </c>
      <c r="O25" s="13">
        <f t="shared" si="3"/>
        <v>25</v>
      </c>
      <c r="P25" s="13">
        <f t="shared" si="4"/>
        <v>25</v>
      </c>
    </row>
    <row r="26" spans="1:16" ht="22.5" customHeight="1">
      <c r="A26" s="15" t="s">
        <v>65</v>
      </c>
      <c r="B26" s="15"/>
      <c r="C26" s="15"/>
      <c r="D26" s="15"/>
      <c r="E26" s="15"/>
      <c r="F26" s="16">
        <f aca="true" t="shared" si="5" ref="F26:P26">SUM(F6:F25)</f>
        <v>75</v>
      </c>
      <c r="G26" s="16">
        <f t="shared" si="5"/>
        <v>0</v>
      </c>
      <c r="H26" s="16">
        <f t="shared" si="5"/>
        <v>12.149999999999991</v>
      </c>
      <c r="I26" s="16">
        <f t="shared" si="5"/>
        <v>100</v>
      </c>
      <c r="J26" s="16">
        <f t="shared" si="5"/>
        <v>59.06</v>
      </c>
      <c r="K26" s="16">
        <f t="shared" si="5"/>
        <v>246.21000000000004</v>
      </c>
      <c r="L26" s="16">
        <f t="shared" si="5"/>
        <v>0</v>
      </c>
      <c r="M26" s="16">
        <f t="shared" si="5"/>
        <v>0</v>
      </c>
      <c r="N26" s="16">
        <f t="shared" si="5"/>
        <v>246.21000000000004</v>
      </c>
      <c r="O26" s="16">
        <f t="shared" si="5"/>
        <v>123.13000000000002</v>
      </c>
      <c r="P26" s="16">
        <f t="shared" si="5"/>
        <v>123.07999999999998</v>
      </c>
    </row>
    <row r="27" spans="1:16" ht="28.5" customHeight="1">
      <c r="A27" s="9">
        <v>21</v>
      </c>
      <c r="B27" s="10" t="s">
        <v>66</v>
      </c>
      <c r="C27" s="11" t="s">
        <v>67</v>
      </c>
      <c r="D27" s="11" t="s">
        <v>68</v>
      </c>
      <c r="E27" s="12" t="s">
        <v>22</v>
      </c>
      <c r="F27" s="13"/>
      <c r="G27" s="14">
        <v>0</v>
      </c>
      <c r="H27" s="14"/>
      <c r="I27" s="14"/>
      <c r="J27" s="14"/>
      <c r="K27" s="23">
        <f aca="true" t="shared" si="6" ref="K27:K32">F27+G27+H27+I27+J27</f>
        <v>0</v>
      </c>
      <c r="L27" s="9" t="s">
        <v>23</v>
      </c>
      <c r="M27" s="9" t="s">
        <v>24</v>
      </c>
      <c r="N27" s="13">
        <f aca="true" t="shared" si="7" ref="N27:N32">K27</f>
        <v>0</v>
      </c>
      <c r="O27" s="13">
        <f aca="true" t="shared" si="8" ref="O27:O32">ROUND(N27*0.5,2)</f>
        <v>0</v>
      </c>
      <c r="P27" s="13">
        <f aca="true" t="shared" si="9" ref="P27:P32">N27-O27</f>
        <v>0</v>
      </c>
    </row>
    <row r="28" spans="1:16" ht="22.5" customHeight="1">
      <c r="A28" s="9">
        <v>22</v>
      </c>
      <c r="B28" s="10" t="s">
        <v>66</v>
      </c>
      <c r="C28" s="11" t="s">
        <v>69</v>
      </c>
      <c r="D28" s="11" t="s">
        <v>70</v>
      </c>
      <c r="E28" s="12" t="s">
        <v>22</v>
      </c>
      <c r="F28" s="13"/>
      <c r="G28" s="14"/>
      <c r="H28" s="14">
        <v>0</v>
      </c>
      <c r="I28" s="14"/>
      <c r="J28" s="14"/>
      <c r="K28" s="23">
        <f t="shared" si="6"/>
        <v>0</v>
      </c>
      <c r="L28" s="9" t="s">
        <v>23</v>
      </c>
      <c r="M28" s="9" t="s">
        <v>24</v>
      </c>
      <c r="N28" s="13">
        <f t="shared" si="7"/>
        <v>0</v>
      </c>
      <c r="O28" s="13">
        <f t="shared" si="8"/>
        <v>0</v>
      </c>
      <c r="P28" s="13">
        <f t="shared" si="9"/>
        <v>0</v>
      </c>
    </row>
    <row r="29" spans="1:16" ht="22.5" customHeight="1">
      <c r="A29" s="9">
        <v>23</v>
      </c>
      <c r="B29" s="10" t="s">
        <v>66</v>
      </c>
      <c r="C29" s="11" t="s">
        <v>71</v>
      </c>
      <c r="D29" s="11" t="s">
        <v>72</v>
      </c>
      <c r="E29" s="12" t="s">
        <v>22</v>
      </c>
      <c r="F29" s="13"/>
      <c r="G29" s="14"/>
      <c r="H29" s="14">
        <v>3.23999999999999</v>
      </c>
      <c r="I29" s="14"/>
      <c r="J29" s="14"/>
      <c r="K29" s="23">
        <f t="shared" si="6"/>
        <v>3.23999999999999</v>
      </c>
      <c r="L29" s="9" t="s">
        <v>23</v>
      </c>
      <c r="M29" s="9" t="s">
        <v>24</v>
      </c>
      <c r="N29" s="13">
        <f t="shared" si="7"/>
        <v>3.23999999999999</v>
      </c>
      <c r="O29" s="13">
        <f t="shared" si="8"/>
        <v>1.62</v>
      </c>
      <c r="P29" s="13">
        <f t="shared" si="9"/>
        <v>1.61999999999999</v>
      </c>
    </row>
    <row r="30" spans="1:16" ht="22.5" customHeight="1">
      <c r="A30" s="9">
        <v>24</v>
      </c>
      <c r="B30" s="10" t="s">
        <v>66</v>
      </c>
      <c r="C30" s="11" t="s">
        <v>73</v>
      </c>
      <c r="D30" s="11" t="s">
        <v>74</v>
      </c>
      <c r="E30" s="12" t="s">
        <v>22</v>
      </c>
      <c r="F30" s="13"/>
      <c r="G30" s="14"/>
      <c r="H30" s="14">
        <v>0.1</v>
      </c>
      <c r="I30" s="14"/>
      <c r="J30" s="14"/>
      <c r="K30" s="23">
        <f t="shared" si="6"/>
        <v>0.1</v>
      </c>
      <c r="L30" s="9" t="s">
        <v>23</v>
      </c>
      <c r="M30" s="9" t="s">
        <v>24</v>
      </c>
      <c r="N30" s="13">
        <f t="shared" si="7"/>
        <v>0.1</v>
      </c>
      <c r="O30" s="13">
        <f t="shared" si="8"/>
        <v>0.05</v>
      </c>
      <c r="P30" s="13">
        <f t="shared" si="9"/>
        <v>0.05</v>
      </c>
    </row>
    <row r="31" spans="1:16" ht="22.5" customHeight="1">
      <c r="A31" s="9">
        <v>25</v>
      </c>
      <c r="B31" s="10" t="s">
        <v>66</v>
      </c>
      <c r="C31" s="11" t="s">
        <v>75</v>
      </c>
      <c r="D31" s="11" t="s">
        <v>76</v>
      </c>
      <c r="E31" s="12" t="s">
        <v>77</v>
      </c>
      <c r="F31" s="13"/>
      <c r="G31" s="14"/>
      <c r="H31" s="14"/>
      <c r="I31" s="14">
        <v>100</v>
      </c>
      <c r="J31" s="14"/>
      <c r="K31" s="23">
        <f t="shared" si="6"/>
        <v>100</v>
      </c>
      <c r="L31" s="9" t="s">
        <v>23</v>
      </c>
      <c r="M31" s="9" t="s">
        <v>24</v>
      </c>
      <c r="N31" s="13">
        <f t="shared" si="7"/>
        <v>100</v>
      </c>
      <c r="O31" s="13">
        <f t="shared" si="8"/>
        <v>50</v>
      </c>
      <c r="P31" s="13">
        <f t="shared" si="9"/>
        <v>50</v>
      </c>
    </row>
    <row r="32" spans="1:16" ht="22.5" customHeight="1">
      <c r="A32" s="9">
        <v>26</v>
      </c>
      <c r="B32" s="10" t="s">
        <v>66</v>
      </c>
      <c r="C32" s="17" t="s">
        <v>78</v>
      </c>
      <c r="D32" s="11" t="s">
        <v>79</v>
      </c>
      <c r="E32" s="12" t="s">
        <v>77</v>
      </c>
      <c r="F32" s="13"/>
      <c r="G32" s="14"/>
      <c r="H32" s="14"/>
      <c r="I32" s="14">
        <v>0</v>
      </c>
      <c r="J32" s="14"/>
      <c r="K32" s="23">
        <f t="shared" si="6"/>
        <v>0</v>
      </c>
      <c r="L32" s="9" t="s">
        <v>23</v>
      </c>
      <c r="M32" s="9" t="s">
        <v>24</v>
      </c>
      <c r="N32" s="13">
        <f t="shared" si="7"/>
        <v>0</v>
      </c>
      <c r="O32" s="13">
        <f t="shared" si="8"/>
        <v>0</v>
      </c>
      <c r="P32" s="13">
        <f t="shared" si="9"/>
        <v>0</v>
      </c>
    </row>
    <row r="33" spans="1:16" ht="22.5" customHeight="1">
      <c r="A33" s="15" t="s">
        <v>80</v>
      </c>
      <c r="B33" s="15"/>
      <c r="C33" s="15"/>
      <c r="D33" s="15"/>
      <c r="E33" s="15"/>
      <c r="F33" s="16">
        <f>SUM(F27:F32)</f>
        <v>0</v>
      </c>
      <c r="G33" s="16">
        <f aca="true" t="shared" si="10" ref="G33:P33">SUM(G27:G32)</f>
        <v>0</v>
      </c>
      <c r="H33" s="16">
        <f t="shared" si="10"/>
        <v>3.33999999999999</v>
      </c>
      <c r="I33" s="16">
        <f t="shared" si="10"/>
        <v>100</v>
      </c>
      <c r="J33" s="16">
        <f t="shared" si="10"/>
        <v>0</v>
      </c>
      <c r="K33" s="16">
        <f t="shared" si="10"/>
        <v>103.33999999999999</v>
      </c>
      <c r="L33" s="16">
        <f t="shared" si="10"/>
        <v>0</v>
      </c>
      <c r="M33" s="16">
        <f t="shared" si="10"/>
        <v>0</v>
      </c>
      <c r="N33" s="16">
        <f t="shared" si="10"/>
        <v>103.33999999999999</v>
      </c>
      <c r="O33" s="16">
        <f t="shared" si="10"/>
        <v>51.67</v>
      </c>
      <c r="P33" s="16">
        <f t="shared" si="10"/>
        <v>51.66999999999999</v>
      </c>
    </row>
    <row r="34" spans="1:16" ht="22.5" customHeight="1">
      <c r="A34" s="9">
        <v>27</v>
      </c>
      <c r="B34" s="10" t="s">
        <v>81</v>
      </c>
      <c r="C34" s="11" t="s">
        <v>82</v>
      </c>
      <c r="D34" s="11" t="s">
        <v>83</v>
      </c>
      <c r="E34" s="12" t="s">
        <v>22</v>
      </c>
      <c r="F34" s="13">
        <v>60</v>
      </c>
      <c r="G34" s="14"/>
      <c r="H34" s="14"/>
      <c r="I34" s="14"/>
      <c r="J34" s="14"/>
      <c r="K34" s="23">
        <f>F34+G34+H34+I34+J34</f>
        <v>60</v>
      </c>
      <c r="L34" s="9" t="s">
        <v>23</v>
      </c>
      <c r="M34" s="9" t="s">
        <v>24</v>
      </c>
      <c r="N34" s="13">
        <f>K34</f>
        <v>60</v>
      </c>
      <c r="O34" s="13">
        <f>ROUND(N34*0.5,2)</f>
        <v>30</v>
      </c>
      <c r="P34" s="13">
        <f>N34-O34</f>
        <v>30</v>
      </c>
    </row>
    <row r="35" spans="1:16" ht="22.5" customHeight="1">
      <c r="A35" s="9">
        <v>28</v>
      </c>
      <c r="B35" s="10" t="s">
        <v>81</v>
      </c>
      <c r="C35" s="11" t="s">
        <v>84</v>
      </c>
      <c r="D35" s="11" t="s">
        <v>85</v>
      </c>
      <c r="E35" s="12" t="s">
        <v>22</v>
      </c>
      <c r="F35" s="13">
        <v>15</v>
      </c>
      <c r="G35" s="14"/>
      <c r="H35" s="14"/>
      <c r="I35" s="14"/>
      <c r="J35" s="14"/>
      <c r="K35" s="23">
        <f aca="true" t="shared" si="11" ref="K35:K43">F35+G35+H35+I35+J35</f>
        <v>15</v>
      </c>
      <c r="L35" s="9" t="s">
        <v>23</v>
      </c>
      <c r="M35" s="9" t="s">
        <v>24</v>
      </c>
      <c r="N35" s="13">
        <f aca="true" t="shared" si="12" ref="N35:N43">K35</f>
        <v>15</v>
      </c>
      <c r="O35" s="13">
        <f aca="true" t="shared" si="13" ref="O35:O43">ROUND(N35*0.5,2)</f>
        <v>7.5</v>
      </c>
      <c r="P35" s="13">
        <f aca="true" t="shared" si="14" ref="P35:P43">N35-O35</f>
        <v>7.5</v>
      </c>
    </row>
    <row r="36" spans="1:16" ht="22.5" customHeight="1">
      <c r="A36" s="9">
        <v>29</v>
      </c>
      <c r="B36" s="10" t="s">
        <v>81</v>
      </c>
      <c r="C36" s="11" t="s">
        <v>86</v>
      </c>
      <c r="D36" s="11" t="s">
        <v>87</v>
      </c>
      <c r="E36" s="12" t="s">
        <v>22</v>
      </c>
      <c r="F36" s="13"/>
      <c r="G36" s="14">
        <v>270</v>
      </c>
      <c r="H36" s="14"/>
      <c r="I36" s="14"/>
      <c r="J36" s="14"/>
      <c r="K36" s="23">
        <f t="shared" si="11"/>
        <v>270</v>
      </c>
      <c r="L36" s="9" t="s">
        <v>23</v>
      </c>
      <c r="M36" s="9" t="s">
        <v>24</v>
      </c>
      <c r="N36" s="13">
        <f t="shared" si="12"/>
        <v>270</v>
      </c>
      <c r="O36" s="13">
        <f t="shared" si="13"/>
        <v>135</v>
      </c>
      <c r="P36" s="13">
        <f t="shared" si="14"/>
        <v>135</v>
      </c>
    </row>
    <row r="37" spans="1:16" ht="22.5" customHeight="1">
      <c r="A37" s="9">
        <v>30</v>
      </c>
      <c r="B37" s="10" t="s">
        <v>81</v>
      </c>
      <c r="C37" s="11" t="s">
        <v>88</v>
      </c>
      <c r="D37" s="11" t="s">
        <v>89</v>
      </c>
      <c r="E37" s="12" t="s">
        <v>22</v>
      </c>
      <c r="F37" s="13"/>
      <c r="G37" s="14"/>
      <c r="H37" s="14">
        <v>0.54</v>
      </c>
      <c r="I37" s="14"/>
      <c r="J37" s="14"/>
      <c r="K37" s="23">
        <f t="shared" si="11"/>
        <v>0.54</v>
      </c>
      <c r="L37" s="9" t="s">
        <v>23</v>
      </c>
      <c r="M37" s="9" t="s">
        <v>24</v>
      </c>
      <c r="N37" s="13">
        <f t="shared" si="12"/>
        <v>0.54</v>
      </c>
      <c r="O37" s="13">
        <f t="shared" si="13"/>
        <v>0.27</v>
      </c>
      <c r="P37" s="13">
        <f t="shared" si="14"/>
        <v>0.27</v>
      </c>
    </row>
    <row r="38" spans="1:16" ht="22.5" customHeight="1">
      <c r="A38" s="9">
        <v>31</v>
      </c>
      <c r="B38" s="10" t="s">
        <v>81</v>
      </c>
      <c r="C38" s="11" t="s">
        <v>90</v>
      </c>
      <c r="D38" s="11" t="s">
        <v>91</v>
      </c>
      <c r="E38" s="12" t="s">
        <v>22</v>
      </c>
      <c r="F38" s="13"/>
      <c r="G38" s="14"/>
      <c r="H38" s="14">
        <v>1.23</v>
      </c>
      <c r="I38" s="14"/>
      <c r="J38" s="14"/>
      <c r="K38" s="23">
        <f t="shared" si="11"/>
        <v>1.23</v>
      </c>
      <c r="L38" s="9" t="s">
        <v>23</v>
      </c>
      <c r="M38" s="9" t="s">
        <v>24</v>
      </c>
      <c r="N38" s="13">
        <f t="shared" si="12"/>
        <v>1.23</v>
      </c>
      <c r="O38" s="13">
        <f t="shared" si="13"/>
        <v>0.62</v>
      </c>
      <c r="P38" s="13">
        <f t="shared" si="14"/>
        <v>0.61</v>
      </c>
    </row>
    <row r="39" spans="1:16" ht="22.5" customHeight="1">
      <c r="A39" s="9">
        <v>32</v>
      </c>
      <c r="B39" s="10" t="s">
        <v>81</v>
      </c>
      <c r="C39" s="11" t="s">
        <v>92</v>
      </c>
      <c r="D39" s="11" t="s">
        <v>93</v>
      </c>
      <c r="E39" s="12" t="s">
        <v>22</v>
      </c>
      <c r="F39" s="13"/>
      <c r="G39" s="14"/>
      <c r="H39" s="14">
        <v>0.42</v>
      </c>
      <c r="I39" s="14"/>
      <c r="J39" s="14"/>
      <c r="K39" s="23">
        <f t="shared" si="11"/>
        <v>0.42</v>
      </c>
      <c r="L39" s="9" t="s">
        <v>23</v>
      </c>
      <c r="M39" s="9" t="s">
        <v>24</v>
      </c>
      <c r="N39" s="13">
        <f t="shared" si="12"/>
        <v>0.42</v>
      </c>
      <c r="O39" s="13">
        <f t="shared" si="13"/>
        <v>0.21</v>
      </c>
      <c r="P39" s="13">
        <f t="shared" si="14"/>
        <v>0.21</v>
      </c>
    </row>
    <row r="40" spans="1:16" ht="22.5" customHeight="1">
      <c r="A40" s="9">
        <v>33</v>
      </c>
      <c r="B40" s="10" t="s">
        <v>81</v>
      </c>
      <c r="C40" s="11" t="s">
        <v>94</v>
      </c>
      <c r="D40" s="11" t="s">
        <v>95</v>
      </c>
      <c r="E40" s="12" t="s">
        <v>22</v>
      </c>
      <c r="F40" s="13"/>
      <c r="G40" s="14"/>
      <c r="H40" s="14">
        <v>3.08999999999999</v>
      </c>
      <c r="I40" s="14"/>
      <c r="J40" s="14"/>
      <c r="K40" s="23">
        <f t="shared" si="11"/>
        <v>3.08999999999999</v>
      </c>
      <c r="L40" s="9" t="s">
        <v>23</v>
      </c>
      <c r="M40" s="9" t="s">
        <v>24</v>
      </c>
      <c r="N40" s="13">
        <f t="shared" si="12"/>
        <v>3.08999999999999</v>
      </c>
      <c r="O40" s="13">
        <f t="shared" si="13"/>
        <v>1.55</v>
      </c>
      <c r="P40" s="13">
        <f t="shared" si="14"/>
        <v>1.53999999999999</v>
      </c>
    </row>
    <row r="41" spans="1:16" ht="22.5" customHeight="1">
      <c r="A41" s="9">
        <v>34</v>
      </c>
      <c r="B41" s="10" t="s">
        <v>81</v>
      </c>
      <c r="C41" s="11" t="s">
        <v>96</v>
      </c>
      <c r="D41" s="11" t="s">
        <v>97</v>
      </c>
      <c r="E41" s="12" t="s">
        <v>22</v>
      </c>
      <c r="F41" s="13"/>
      <c r="G41" s="14"/>
      <c r="H41" s="14">
        <v>0.3</v>
      </c>
      <c r="I41" s="14"/>
      <c r="J41" s="14"/>
      <c r="K41" s="23">
        <f t="shared" si="11"/>
        <v>0.3</v>
      </c>
      <c r="L41" s="9" t="s">
        <v>23</v>
      </c>
      <c r="M41" s="9" t="s">
        <v>24</v>
      </c>
      <c r="N41" s="13">
        <f t="shared" si="12"/>
        <v>0.3</v>
      </c>
      <c r="O41" s="13">
        <f t="shared" si="13"/>
        <v>0.15</v>
      </c>
      <c r="P41" s="13">
        <f t="shared" si="14"/>
        <v>0.15</v>
      </c>
    </row>
    <row r="42" spans="1:16" ht="22.5" customHeight="1">
      <c r="A42" s="9">
        <v>35</v>
      </c>
      <c r="B42" s="10" t="s">
        <v>81</v>
      </c>
      <c r="C42" s="11" t="s">
        <v>98</v>
      </c>
      <c r="D42" s="11" t="s">
        <v>99</v>
      </c>
      <c r="E42" s="12" t="s">
        <v>22</v>
      </c>
      <c r="F42" s="13"/>
      <c r="G42" s="14"/>
      <c r="H42" s="14"/>
      <c r="I42" s="14">
        <v>10</v>
      </c>
      <c r="J42" s="14"/>
      <c r="K42" s="23">
        <f t="shared" si="11"/>
        <v>10</v>
      </c>
      <c r="L42" s="9" t="s">
        <v>23</v>
      </c>
      <c r="M42" s="9" t="s">
        <v>24</v>
      </c>
      <c r="N42" s="13">
        <f t="shared" si="12"/>
        <v>10</v>
      </c>
      <c r="O42" s="13">
        <f t="shared" si="13"/>
        <v>5</v>
      </c>
      <c r="P42" s="13">
        <f t="shared" si="14"/>
        <v>5</v>
      </c>
    </row>
    <row r="43" spans="1:16" ht="22.5" customHeight="1">
      <c r="A43" s="9">
        <v>36</v>
      </c>
      <c r="B43" s="10" t="s">
        <v>81</v>
      </c>
      <c r="C43" s="11" t="s">
        <v>100</v>
      </c>
      <c r="D43" s="11" t="s">
        <v>101</v>
      </c>
      <c r="E43" s="12" t="s">
        <v>22</v>
      </c>
      <c r="F43" s="13"/>
      <c r="G43" s="14"/>
      <c r="H43" s="14"/>
      <c r="I43" s="14">
        <v>100</v>
      </c>
      <c r="J43" s="14"/>
      <c r="K43" s="23">
        <f t="shared" si="11"/>
        <v>100</v>
      </c>
      <c r="L43" s="9" t="s">
        <v>23</v>
      </c>
      <c r="M43" s="9" t="s">
        <v>24</v>
      </c>
      <c r="N43" s="13">
        <f t="shared" si="12"/>
        <v>100</v>
      </c>
      <c r="O43" s="13">
        <f t="shared" si="13"/>
        <v>50</v>
      </c>
      <c r="P43" s="13">
        <f t="shared" si="14"/>
        <v>50</v>
      </c>
    </row>
    <row r="44" spans="1:16" ht="22.5" customHeight="1">
      <c r="A44" s="18" t="s">
        <v>102</v>
      </c>
      <c r="B44" s="19"/>
      <c r="C44" s="20"/>
      <c r="D44" s="15"/>
      <c r="E44" s="15"/>
      <c r="F44" s="16">
        <f>SUM(F34:F43)</f>
        <v>75</v>
      </c>
      <c r="G44" s="16">
        <f>SUM(G34:G43)</f>
        <v>270</v>
      </c>
      <c r="H44" s="16">
        <f>SUM(H34:H43)</f>
        <v>5.57999999999999</v>
      </c>
      <c r="I44" s="16">
        <f>SUM(I34:I43)</f>
        <v>110</v>
      </c>
      <c r="J44" s="16">
        <f>SUM(J34:J43)</f>
        <v>0</v>
      </c>
      <c r="K44" s="16">
        <f aca="true" t="shared" si="15" ref="K44:P44">SUM(K34:K43)</f>
        <v>460.58000000000004</v>
      </c>
      <c r="L44" s="16">
        <f t="shared" si="15"/>
        <v>0</v>
      </c>
      <c r="M44" s="16">
        <f t="shared" si="15"/>
        <v>0</v>
      </c>
      <c r="N44" s="16">
        <f t="shared" si="15"/>
        <v>460.58000000000004</v>
      </c>
      <c r="O44" s="16">
        <f t="shared" si="15"/>
        <v>230.30000000000004</v>
      </c>
      <c r="P44" s="16">
        <f t="shared" si="15"/>
        <v>230.28000000000003</v>
      </c>
    </row>
    <row r="45" spans="1:16" ht="22.5" customHeight="1">
      <c r="A45" s="9">
        <v>37</v>
      </c>
      <c r="B45" s="10" t="s">
        <v>103</v>
      </c>
      <c r="C45" s="11" t="s">
        <v>104</v>
      </c>
      <c r="D45" s="11" t="s">
        <v>105</v>
      </c>
      <c r="E45" s="21" t="s">
        <v>106</v>
      </c>
      <c r="F45" s="13">
        <v>30</v>
      </c>
      <c r="G45" s="14"/>
      <c r="H45" s="14"/>
      <c r="I45" s="14"/>
      <c r="J45" s="14"/>
      <c r="K45" s="23">
        <f>F45+G45+H45+I45+J45</f>
        <v>30</v>
      </c>
      <c r="L45" s="9" t="s">
        <v>23</v>
      </c>
      <c r="M45" s="9" t="s">
        <v>24</v>
      </c>
      <c r="N45" s="13">
        <f>K45</f>
        <v>30</v>
      </c>
      <c r="O45" s="13"/>
      <c r="P45" s="13">
        <f>N45</f>
        <v>30</v>
      </c>
    </row>
    <row r="46" spans="1:16" ht="22.5" customHeight="1">
      <c r="A46" s="18" t="s">
        <v>107</v>
      </c>
      <c r="B46" s="19"/>
      <c r="C46" s="20"/>
      <c r="D46" s="15"/>
      <c r="E46" s="15"/>
      <c r="F46" s="16">
        <f>SUM(F45)</f>
        <v>30</v>
      </c>
      <c r="G46" s="16">
        <f aca="true" t="shared" si="16" ref="G46:P46">SUM(G45)</f>
        <v>0</v>
      </c>
      <c r="H46" s="16">
        <f t="shared" si="16"/>
        <v>0</v>
      </c>
      <c r="I46" s="16">
        <f t="shared" si="16"/>
        <v>0</v>
      </c>
      <c r="J46" s="16">
        <f t="shared" si="16"/>
        <v>0</v>
      </c>
      <c r="K46" s="16">
        <f t="shared" si="16"/>
        <v>30</v>
      </c>
      <c r="L46" s="16">
        <f t="shared" si="16"/>
        <v>0</v>
      </c>
      <c r="M46" s="16">
        <f t="shared" si="16"/>
        <v>0</v>
      </c>
      <c r="N46" s="16">
        <f t="shared" si="16"/>
        <v>30</v>
      </c>
      <c r="O46" s="16">
        <f t="shared" si="16"/>
        <v>0</v>
      </c>
      <c r="P46" s="16">
        <f t="shared" si="16"/>
        <v>30</v>
      </c>
    </row>
  </sheetData>
  <sheetProtection/>
  <mergeCells count="7">
    <mergeCell ref="A2:P2"/>
    <mergeCell ref="O3:P3"/>
    <mergeCell ref="A5:C5"/>
    <mergeCell ref="A26:C26"/>
    <mergeCell ref="A33:C33"/>
    <mergeCell ref="A44:C44"/>
    <mergeCell ref="A46:C46"/>
  </mergeCells>
  <printOptions/>
  <pageMargins left="0.75" right="0.75" top="1" bottom="1" header="0.5" footer="0.5"/>
  <pageSetup fitToHeight="1" fitToWidth="1" horizontalDpi="600" verticalDpi="600" orientation="landscape" paperSize="9" scale="65"/>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shyee 33</cp:lastModifiedBy>
  <dcterms:created xsi:type="dcterms:W3CDTF">2016-12-02T08:54:00Z</dcterms:created>
  <dcterms:modified xsi:type="dcterms:W3CDTF">2024-03-15T07:41:59Z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2052-10.8.0.5988</vt:lpwstr>
  </property>
  <property fmtid="{D5CDD505-2E9C-101B-9397-08002B2CF9AE}" pid="4" name="I">
    <vt:lpwstr>D8A52CB608054644928F75872E14C68A</vt:lpwstr>
  </property>
</Properties>
</file>